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jirikovacik/Library/CloudStorage/GoogleDrive-jiri.kovacik@gmail.com/Můj disk/OPST/67_svc/560_havirov_kuderikove/VZ/01_S/S_03_rozpocty/"/>
    </mc:Choice>
  </mc:AlternateContent>
  <xr:revisionPtr revIDLastSave="0" documentId="13_ncr:1_{E141DFDC-27C1-E843-9025-4D82EF9D89AE}" xr6:coauthVersionLast="47" xr6:coauthVersionMax="47" xr10:uidLastSave="{00000000-0000-0000-0000-000000000000}"/>
  <bookViews>
    <workbookView xWindow="0" yWindow="600" windowWidth="51200" windowHeight="19240" xr2:uid="{00000000-000D-0000-FFFF-FFFF00000000}"/>
  </bookViews>
  <sheets>
    <sheet name="Venkovní přístřešek - stavb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5" i="1" l="1"/>
  <c r="G104" i="1"/>
  <c r="G103" i="1" s="1"/>
  <c r="G102" i="1"/>
  <c r="G101" i="1"/>
  <c r="G100" i="1"/>
  <c r="G94" i="1"/>
  <c r="G91" i="1"/>
  <c r="G90" i="1"/>
  <c r="G87" i="1"/>
  <c r="G86" i="1" s="1"/>
  <c r="G85" i="1"/>
  <c r="G84" i="1"/>
  <c r="G83" i="1"/>
  <c r="G82" i="1"/>
  <c r="G81" i="1"/>
  <c r="G80" i="1"/>
  <c r="G79" i="1"/>
  <c r="G77" i="1"/>
  <c r="G76" i="1"/>
  <c r="G75" i="1"/>
  <c r="G74" i="1"/>
  <c r="G68" i="1"/>
  <c r="G63" i="1"/>
  <c r="G61" i="1"/>
  <c r="G60" i="1"/>
  <c r="G58" i="1"/>
  <c r="G57" i="1"/>
  <c r="G56" i="1" s="1"/>
  <c r="G55" i="1"/>
  <c r="G53" i="1"/>
  <c r="G52" i="1"/>
  <c r="G51" i="1"/>
  <c r="G50" i="1" s="1"/>
  <c r="G48" i="1"/>
  <c r="G47" i="1" s="1"/>
  <c r="G46" i="1"/>
  <c r="G44" i="1"/>
  <c r="G42" i="1"/>
  <c r="G41" i="1"/>
  <c r="G40" i="1"/>
  <c r="G37" i="1"/>
  <c r="G36" i="1"/>
  <c r="G34" i="1"/>
  <c r="G32" i="1"/>
  <c r="G31" i="1"/>
  <c r="G28" i="1"/>
  <c r="G25" i="1"/>
  <c r="G23" i="1"/>
  <c r="G21" i="1"/>
  <c r="G19" i="1"/>
  <c r="G17" i="1"/>
  <c r="G15" i="1"/>
  <c r="G14" i="1"/>
  <c r="G13" i="1"/>
  <c r="G11" i="1"/>
  <c r="G8" i="1"/>
  <c r="G6" i="1"/>
  <c r="G5" i="1" s="1"/>
  <c r="G93" i="1" l="1"/>
  <c r="G78" i="1"/>
  <c r="G43" i="1"/>
  <c r="G22" i="1"/>
  <c r="G62" i="1"/>
  <c r="G108" i="1" s="1"/>
</calcChain>
</file>

<file path=xl/sharedStrings.xml><?xml version="1.0" encoding="utf-8"?>
<sst xmlns="http://schemas.openxmlformats.org/spreadsheetml/2006/main" count="243" uniqueCount="181">
  <si>
    <t xml:space="preserve">Položkový rozpočet </t>
  </si>
  <si>
    <t>S:</t>
  </si>
  <si>
    <t>Venkovní přístřešek</t>
  </si>
  <si>
    <t>P.č.</t>
  </si>
  <si>
    <t>Číslo položky</t>
  </si>
  <si>
    <t>Název položky</t>
  </si>
  <si>
    <t>MJ</t>
  </si>
  <si>
    <t>množství</t>
  </si>
  <si>
    <t>cena / MJ</t>
  </si>
  <si>
    <t>Celkem</t>
  </si>
  <si>
    <t>Díl:</t>
  </si>
  <si>
    <t>1</t>
  </si>
  <si>
    <t>Zemní práce</t>
  </si>
  <si>
    <t>121100002RAA</t>
  </si>
  <si>
    <t>Sejmutí ornice a uložení na deponii, zpětný přesun, rozprostření v tl. 20 cm</t>
  </si>
  <si>
    <t>m3</t>
  </si>
  <si>
    <t>40*0,2</t>
  </si>
  <si>
    <t>122101101R00</t>
  </si>
  <si>
    <t>Odkopávky nezapažené v hor. 2 do 100 m3</t>
  </si>
  <si>
    <t>6*4*0,4</t>
  </si>
  <si>
    <t>45*0,3</t>
  </si>
  <si>
    <t>133101101R00</t>
  </si>
  <si>
    <t>Hloubení šachet v hor.2 do 100 m3</t>
  </si>
  <si>
    <t>0,6*0,6*1,2*6</t>
  </si>
  <si>
    <t>174101101R00</t>
  </si>
  <si>
    <t>Zásyp okolo zpevněných ploch se zhutněním</t>
  </si>
  <si>
    <t>181050010RA0</t>
  </si>
  <si>
    <t>Terénní modelace</t>
  </si>
  <si>
    <t>m2</t>
  </si>
  <si>
    <t>139601102R00</t>
  </si>
  <si>
    <t>Ruční výkop jam, rýh a šachet v hornině tř. 3, vsak</t>
  </si>
  <si>
    <t>1,2*1,2*1,5</t>
  </si>
  <si>
    <t>174100050RA0</t>
  </si>
  <si>
    <t>Zásyp jam,rýh a šachet štěrkopískem</t>
  </si>
  <si>
    <t>1,2*1,2*1,2</t>
  </si>
  <si>
    <t>01-info</t>
  </si>
  <si>
    <t>Vytěžená zemina bude uložena a rozprostřena, na pozemku investora</t>
  </si>
  <si>
    <t>23,1+2,592</t>
  </si>
  <si>
    <t>181300012RA0</t>
  </si>
  <si>
    <t>Rozprostření ornice v rovině tloušťka 20 cm</t>
  </si>
  <si>
    <t>2</t>
  </si>
  <si>
    <t>Základy,zvláštní zakládání</t>
  </si>
  <si>
    <t>215901101RT5</t>
  </si>
  <si>
    <t>Zhutnění podloží z hornin nesoudržných do 92% PS, vibrační deskou</t>
  </si>
  <si>
    <t>6*4</t>
  </si>
  <si>
    <t>275321321R00</t>
  </si>
  <si>
    <t>Železobeton základových patek C 20/25</t>
  </si>
  <si>
    <t>Betonováno do výkopu</t>
  </si>
  <si>
    <t>275361221R00</t>
  </si>
  <si>
    <t>Výztuž základových patek z betonář.oceli B500B</t>
  </si>
  <si>
    <t>t</t>
  </si>
  <si>
    <t>80 kg/m3</t>
  </si>
  <si>
    <t>80*2,592/1000</t>
  </si>
  <si>
    <t>27432002.R1</t>
  </si>
  <si>
    <t>Základové konstrukce, zpevnění svahu</t>
  </si>
  <si>
    <t>273320140RAB</t>
  </si>
  <si>
    <t>Základová deska ŽB z betonu C 20/25, vč.bednění, výztuž 120 kg/m3</t>
  </si>
  <si>
    <t>4*6*0,15</t>
  </si>
  <si>
    <t>2129711.R1</t>
  </si>
  <si>
    <t>Opláštění trativodů z geotext., do sklonu 1:2,5</t>
  </si>
  <si>
    <t>1,2*1,2*6*1,2</t>
  </si>
  <si>
    <t>5</t>
  </si>
  <si>
    <t>Komunikace</t>
  </si>
  <si>
    <t>596100030R1</t>
  </si>
  <si>
    <t>Dlažba betonová, podklad štěrkodrť,  50 mm, dlažba velkoformátová</t>
  </si>
  <si>
    <t>pod přístřeškem</t>
  </si>
  <si>
    <t>600/600/60</t>
  </si>
  <si>
    <t>564851111R00</t>
  </si>
  <si>
    <t>Podklad ze štěrkodrti po zhutnění tloušťky 15 cm,  - dlažba přístřešek</t>
  </si>
  <si>
    <t>596911111R00</t>
  </si>
  <si>
    <t>Kladení šlapáků do lože v rovině</t>
  </si>
  <si>
    <t>Podklad ze štěrkodrti po zhutnění tloušťky 15 cm,  šlapáky</t>
  </si>
  <si>
    <t>8</t>
  </si>
  <si>
    <t>Trubní vedení</t>
  </si>
  <si>
    <t>61196009.AR</t>
  </si>
  <si>
    <t>Dřevěné zábradlí</t>
  </si>
  <si>
    <t>1,0*(6+2*4)</t>
  </si>
  <si>
    <t>831350012RAB</t>
  </si>
  <si>
    <t>Kanalizace z trub PVC hrdlových D 160 mm, hloubka 1,5 m</t>
  </si>
  <si>
    <t>m</t>
  </si>
  <si>
    <t>91</t>
  </si>
  <si>
    <t>Doplňující práce na komunikaci</t>
  </si>
  <si>
    <t>916561111RT2</t>
  </si>
  <si>
    <t>Osazení záhon.obrubníků do lože z C 12/15 s opěrou, včetně obrubníku 50/5/20 cm</t>
  </si>
  <si>
    <t>6*2+4*2</t>
  </si>
  <si>
    <t>97</t>
  </si>
  <si>
    <t>Přesuny suti a vybouraných hmot</t>
  </si>
  <si>
    <t>979990162R00</t>
  </si>
  <si>
    <t xml:space="preserve">Poplatek za skládku suti </t>
  </si>
  <si>
    <t>979081111R00</t>
  </si>
  <si>
    <t>Odvoz suti a vybour. hmot na skládku do 1 km</t>
  </si>
  <si>
    <t>979081121R00</t>
  </si>
  <si>
    <t>Příplatek k odvozu za každý další 1 km, 20 km</t>
  </si>
  <si>
    <t>6,16*20</t>
  </si>
  <si>
    <t>979095312R00</t>
  </si>
  <si>
    <t>Naložení a složení suti</t>
  </si>
  <si>
    <t>99</t>
  </si>
  <si>
    <t>Staveništní přesun hmot</t>
  </si>
  <si>
    <t>998223011R00</t>
  </si>
  <si>
    <t>Přesun hmot, pozemní komunikace</t>
  </si>
  <si>
    <t>998763101R00</t>
  </si>
  <si>
    <t xml:space="preserve">Přesun hmot </t>
  </si>
  <si>
    <t>2,94+26,14+8,91</t>
  </si>
  <si>
    <t>721</t>
  </si>
  <si>
    <t>Vnitřní kanalizace</t>
  </si>
  <si>
    <t>721242117R00</t>
  </si>
  <si>
    <t>Lapač střešních splavenin litinový DN 150</t>
  </si>
  <si>
    <t>kus</t>
  </si>
  <si>
    <t>762</t>
  </si>
  <si>
    <t>Konstrukce tesařské</t>
  </si>
  <si>
    <t>762712140R00</t>
  </si>
  <si>
    <t>Montáž vázaných konstrukcí dřevěných</t>
  </si>
  <si>
    <t>2,8*6</t>
  </si>
  <si>
    <t>0,9*10</t>
  </si>
  <si>
    <t>4,5*9</t>
  </si>
  <si>
    <t>60515801R-2</t>
  </si>
  <si>
    <t>Hranol konstrukční, masivní KVH</t>
  </si>
  <si>
    <t>0,12*0,12*2,8*6</t>
  </si>
  <si>
    <t>0,12*0,12*6*2</t>
  </si>
  <si>
    <t>0,12*0,12*4*2</t>
  </si>
  <si>
    <t>0,12*0,12*0,9*10</t>
  </si>
  <si>
    <t>0,12*0,12*4,5*9</t>
  </si>
  <si>
    <t>76295111-1</t>
  </si>
  <si>
    <t>Osazení dřev. sloupků do ocelové botky, pozink</t>
  </si>
  <si>
    <t>762795000R00</t>
  </si>
  <si>
    <t>Spojovací prostředky pro vázané konstrukce</t>
  </si>
  <si>
    <t>Výrobní dokumentace dřevěné konstrukce</t>
  </si>
  <si>
    <t>soubor</t>
  </si>
  <si>
    <t>998762102R00</t>
  </si>
  <si>
    <t>Přesun hmot pro tesařské konstrukce, výšky do 12 m</t>
  </si>
  <si>
    <t>764</t>
  </si>
  <si>
    <t>Konstrukce klempířské</t>
  </si>
  <si>
    <t>764391240R1</t>
  </si>
  <si>
    <t>Závětrná lišta z Pz plechu, rš 500 mm</t>
  </si>
  <si>
    <t>764251604R1</t>
  </si>
  <si>
    <t>Žlab podokapní hranatý Pz plech rš. 333 mm</t>
  </si>
  <si>
    <t>764552604R1</t>
  </si>
  <si>
    <t>Svod z Pz plech, hranatý, 120/120 mm</t>
  </si>
  <si>
    <t>764259638R1</t>
  </si>
  <si>
    <t>Kotlík závěsný Pz Plech hranatý, 400/120mm</t>
  </si>
  <si>
    <t>553449211.R</t>
  </si>
  <si>
    <t>Okapnice rš 200 mm, Pz plech tl. 0,7 mm</t>
  </si>
  <si>
    <t>5535127-1</t>
  </si>
  <si>
    <t xml:space="preserve">Hák žlabový </t>
  </si>
  <si>
    <t>998764101R00</t>
  </si>
  <si>
    <t>Přesun hmot pro klempířské konstr., výšky do 6 m</t>
  </si>
  <si>
    <t>765</t>
  </si>
  <si>
    <t>Krytiny tvrdé</t>
  </si>
  <si>
    <t>765374111R00</t>
  </si>
  <si>
    <t>Krytina polykarbonátová, na dřevo</t>
  </si>
  <si>
    <t>teploreflexní polykarbonát</t>
  </si>
  <si>
    <t>6,4*4,4</t>
  </si>
  <si>
    <t>765374311R00</t>
  </si>
  <si>
    <t>Příložka čelní polykarbonát na dřevo</t>
  </si>
  <si>
    <t>765374411R00</t>
  </si>
  <si>
    <t>Příložka boční polykarbonát na dřevo</t>
  </si>
  <si>
    <t>6,6+4,4*2</t>
  </si>
  <si>
    <t>783</t>
  </si>
  <si>
    <t>Nátěry</t>
  </si>
  <si>
    <t>783780010RAB</t>
  </si>
  <si>
    <t xml:space="preserve">Impregnace tesařských konstrukcí, trojnásobná </t>
  </si>
  <si>
    <t>4*0,12*2,8*6*1,2</t>
  </si>
  <si>
    <t>4*0,12*12*1,2</t>
  </si>
  <si>
    <t>4*0,12*8*1,2</t>
  </si>
  <si>
    <t>4*0,12*0,9*10*1,2</t>
  </si>
  <si>
    <t>4*0,12*4,5*9*1,2</t>
  </si>
  <si>
    <t>783626100R00</t>
  </si>
  <si>
    <t>Nátěr lazurovací truhlářských výrobků 1x lakování, odolný proti UV záření</t>
  </si>
  <si>
    <t>M46</t>
  </si>
  <si>
    <t>Zemní práce při montážích</t>
  </si>
  <si>
    <t>460620006RT1</t>
  </si>
  <si>
    <t>Osetí povrchu trávou, včetně dodávky osiva</t>
  </si>
  <si>
    <t>ON</t>
  </si>
  <si>
    <t>Ostatní náklady</t>
  </si>
  <si>
    <t>21-03</t>
  </si>
  <si>
    <t>Hasicí přístroj dle PBŘS</t>
  </si>
  <si>
    <t>21-04</t>
  </si>
  <si>
    <t>Barel/sud na dešťovou vodu, 200 l</t>
  </si>
  <si>
    <t/>
  </si>
  <si>
    <t>Celkové náklady</t>
  </si>
  <si>
    <t>Vyplňujte pouze žlutá pole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</si>
</sst>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_-* #,##0.00\ &quot;Kč&quot;_-;\-* #,##0.00\ &quot;Kč&quot;_-;_-* &quot;-&quot;??\ &quot;Kč&quot;_-;_-@"/>
  </numFmts>
  <fonts count="8" x14ac:knownFonts="1">
    <font>
      <sz val="10"/>
      <color rgb="FF000000"/>
      <name val="Arial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color rgb="FF0000FF"/>
      <name val="Arial"/>
      <family val="2"/>
    </font>
    <font>
      <sz val="8"/>
      <color rgb="FF008000"/>
      <name val="Arial"/>
      <family val="2"/>
    </font>
    <font>
      <i/>
      <sz val="10"/>
      <color rgb="FFC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6DCE4"/>
        <bgColor rgb="FFD6DCE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49" fontId="2" fillId="2" borderId="4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shrinkToFit="1"/>
    </xf>
    <xf numFmtId="164" fontId="4" fillId="0" borderId="8" xfId="0" applyNumberFormat="1" applyFont="1" applyBorder="1" applyAlignment="1">
      <alignment vertical="center" shrinkToFit="1"/>
    </xf>
    <xf numFmtId="4" fontId="4" fillId="0" borderId="8" xfId="0" applyNumberFormat="1" applyFont="1" applyBorder="1" applyAlignment="1">
      <alignment vertical="center" shrinkToFit="1"/>
    </xf>
    <xf numFmtId="0" fontId="5" fillId="0" borderId="8" xfId="0" quotePrefix="1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shrinkToFit="1"/>
    </xf>
    <xf numFmtId="164" fontId="5" fillId="0" borderId="8" xfId="0" applyNumberFormat="1" applyFont="1" applyBorder="1" applyAlignment="1">
      <alignment vertical="center" shrinkToFit="1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shrinkToFit="1"/>
    </xf>
    <xf numFmtId="164" fontId="2" fillId="2" borderId="10" xfId="0" applyNumberFormat="1" applyFont="1" applyFill="1" applyBorder="1" applyAlignment="1">
      <alignment vertical="center" shrinkToFit="1"/>
    </xf>
    <xf numFmtId="4" fontId="2" fillId="2" borderId="10" xfId="0" applyNumberFormat="1" applyFont="1" applyFill="1" applyBorder="1" applyAlignment="1">
      <alignment vertical="center" shrinkToFit="1"/>
    </xf>
    <xf numFmtId="0" fontId="6" fillId="0" borderId="7" xfId="0" applyFont="1" applyBorder="1" applyAlignment="1">
      <alignment vertical="center" wrapText="1"/>
    </xf>
    <xf numFmtId="0" fontId="6" fillId="0" borderId="0" xfId="0" applyFont="1" applyAlignment="1">
      <alignment vertical="center" shrinkToFit="1"/>
    </xf>
    <xf numFmtId="164" fontId="6" fillId="0" borderId="0" xfId="0" applyNumberFormat="1" applyFont="1" applyAlignment="1">
      <alignment vertical="center" shrinkToFit="1"/>
    </xf>
    <xf numFmtId="4" fontId="6" fillId="0" borderId="0" xfId="0" applyNumberFormat="1" applyFont="1" applyAlignment="1">
      <alignment vertical="center" shrinkToFit="1"/>
    </xf>
    <xf numFmtId="4" fontId="6" fillId="0" borderId="11" xfId="0" applyNumberFormat="1" applyFont="1" applyBorder="1" applyAlignment="1">
      <alignment vertical="center" shrinkToFit="1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165" fontId="2" fillId="3" borderId="14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49" fontId="2" fillId="0" borderId="2" xfId="0" applyNumberFormat="1" applyFont="1" applyBorder="1" applyAlignment="1">
      <alignment vertical="center"/>
    </xf>
    <xf numFmtId="0" fontId="3" fillId="0" borderId="2" xfId="0" applyFont="1" applyBorder="1"/>
    <xf numFmtId="0" fontId="3" fillId="0" borderId="3" xfId="0" applyFont="1" applyBorder="1"/>
    <xf numFmtId="0" fontId="6" fillId="0" borderId="7" xfId="0" applyFont="1" applyBorder="1" applyAlignment="1">
      <alignment horizontal="left" vertical="center" wrapText="1"/>
    </xf>
    <xf numFmtId="0" fontId="3" fillId="0" borderId="11" xfId="0" applyFont="1" applyBorder="1"/>
    <xf numFmtId="0" fontId="2" fillId="3" borderId="12" xfId="0" applyFont="1" applyFill="1" applyBorder="1" applyAlignment="1">
      <alignment horizontal="center" vertical="center"/>
    </xf>
    <xf numFmtId="0" fontId="3" fillId="0" borderId="13" xfId="0" applyFont="1" applyBorder="1"/>
    <xf numFmtId="4" fontId="4" fillId="4" borderId="8" xfId="0" applyNumberFormat="1" applyFont="1" applyFill="1" applyBorder="1" applyAlignment="1">
      <alignment vertical="center" shrinkToFit="1"/>
    </xf>
    <xf numFmtId="0" fontId="7" fillId="4" borderId="0" xfId="0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zoomScale="174" workbookViewId="0">
      <selection activeCell="K11" sqref="K11"/>
    </sheetView>
  </sheetViews>
  <sheetFormatPr baseColWidth="10" defaultColWidth="12.6640625" defaultRowHeight="15.75" customHeight="1" x14ac:dyDescent="0.15"/>
  <cols>
    <col min="1" max="1" width="9.33203125" customWidth="1"/>
    <col min="2" max="2" width="17" customWidth="1"/>
    <col min="3" max="3" width="35" customWidth="1"/>
    <col min="4" max="6" width="9.33203125" customWidth="1"/>
    <col min="7" max="7" width="12.5" customWidth="1"/>
    <col min="8" max="26" width="9.33203125" customWidth="1"/>
  </cols>
  <sheetData>
    <row r="1" spans="1:26" ht="15.75" customHeight="1" x14ac:dyDescent="0.15">
      <c r="E1" s="46" t="s">
        <v>180</v>
      </c>
      <c r="F1" s="46"/>
      <c r="G1" s="46"/>
    </row>
    <row r="2" spans="1:26" ht="14.25" customHeight="1" x14ac:dyDescent="0.15">
      <c r="A2" s="36" t="s">
        <v>0</v>
      </c>
      <c r="B2" s="37"/>
      <c r="C2" s="37"/>
      <c r="D2" s="37"/>
      <c r="E2" s="37"/>
      <c r="F2" s="37"/>
      <c r="G2" s="3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15">
      <c r="A3" s="2" t="s">
        <v>1</v>
      </c>
      <c r="B3" s="3"/>
      <c r="C3" s="38" t="s">
        <v>2</v>
      </c>
      <c r="D3" s="39"/>
      <c r="E3" s="39"/>
      <c r="F3" s="39"/>
      <c r="G3" s="40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15">
      <c r="A4" s="4" t="s">
        <v>3</v>
      </c>
      <c r="B4" s="5" t="s">
        <v>4</v>
      </c>
      <c r="C4" s="5" t="s">
        <v>5</v>
      </c>
      <c r="D4" s="6" t="s">
        <v>6</v>
      </c>
      <c r="E4" s="4" t="s">
        <v>7</v>
      </c>
      <c r="F4" s="7" t="s">
        <v>8</v>
      </c>
      <c r="G4" s="4" t="s">
        <v>9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15">
      <c r="A5" s="8" t="s">
        <v>10</v>
      </c>
      <c r="B5" s="9" t="s">
        <v>11</v>
      </c>
      <c r="C5" s="10" t="s">
        <v>12</v>
      </c>
      <c r="D5" s="11"/>
      <c r="E5" s="12"/>
      <c r="F5" s="13"/>
      <c r="G5" s="13">
        <f>SUM(G6:G21)</f>
        <v>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" customHeight="1" x14ac:dyDescent="0.15">
      <c r="A6" s="14">
        <v>1</v>
      </c>
      <c r="B6" s="14" t="s">
        <v>13</v>
      </c>
      <c r="C6" s="15" t="s">
        <v>14</v>
      </c>
      <c r="D6" s="16" t="s">
        <v>15</v>
      </c>
      <c r="E6" s="17">
        <v>8</v>
      </c>
      <c r="F6" s="45"/>
      <c r="G6" s="18">
        <f>E6*F6</f>
        <v>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15">
      <c r="A7" s="14"/>
      <c r="B7" s="14"/>
      <c r="C7" s="19" t="s">
        <v>16</v>
      </c>
      <c r="D7" s="20"/>
      <c r="E7" s="21">
        <v>8</v>
      </c>
      <c r="F7" s="18"/>
      <c r="G7" s="18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15">
      <c r="A8" s="14">
        <v>2</v>
      </c>
      <c r="B8" s="14" t="s">
        <v>17</v>
      </c>
      <c r="C8" s="15" t="s">
        <v>18</v>
      </c>
      <c r="D8" s="16" t="s">
        <v>15</v>
      </c>
      <c r="E8" s="17">
        <v>23.1</v>
      </c>
      <c r="F8" s="45"/>
      <c r="G8" s="18">
        <f>E8*F8</f>
        <v>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15">
      <c r="A9" s="14"/>
      <c r="B9" s="14"/>
      <c r="C9" s="19" t="s">
        <v>19</v>
      </c>
      <c r="D9" s="20"/>
      <c r="E9" s="21">
        <v>9.6</v>
      </c>
      <c r="F9" s="18"/>
      <c r="G9" s="18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15">
      <c r="A10" s="14"/>
      <c r="B10" s="14"/>
      <c r="C10" s="19" t="s">
        <v>20</v>
      </c>
      <c r="D10" s="20"/>
      <c r="E10" s="21">
        <v>13.5</v>
      </c>
      <c r="F10" s="18"/>
      <c r="G10" s="18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15">
      <c r="A11" s="14">
        <v>3</v>
      </c>
      <c r="B11" s="14" t="s">
        <v>21</v>
      </c>
      <c r="C11" s="15" t="s">
        <v>22</v>
      </c>
      <c r="D11" s="16" t="s">
        <v>15</v>
      </c>
      <c r="E11" s="17">
        <v>2.5920000000000001</v>
      </c>
      <c r="F11" s="45"/>
      <c r="G11" s="18">
        <f>E11*F11</f>
        <v>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15">
      <c r="A12" s="14"/>
      <c r="B12" s="14"/>
      <c r="C12" s="19" t="s">
        <v>23</v>
      </c>
      <c r="D12" s="20"/>
      <c r="E12" s="21">
        <v>2.5920000000000001</v>
      </c>
      <c r="F12" s="18"/>
      <c r="G12" s="18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15">
      <c r="A13" s="14">
        <v>4</v>
      </c>
      <c r="B13" s="14" t="s">
        <v>24</v>
      </c>
      <c r="C13" s="15" t="s">
        <v>25</v>
      </c>
      <c r="D13" s="16" t="s">
        <v>15</v>
      </c>
      <c r="E13" s="17">
        <v>15</v>
      </c>
      <c r="F13" s="45"/>
      <c r="G13" s="18">
        <f t="shared" ref="G13:G15" si="0">E13*F13</f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15">
      <c r="A14" s="14">
        <v>5</v>
      </c>
      <c r="B14" s="14" t="s">
        <v>26</v>
      </c>
      <c r="C14" s="15" t="s">
        <v>27</v>
      </c>
      <c r="D14" s="16" t="s">
        <v>28</v>
      </c>
      <c r="E14" s="17">
        <v>30</v>
      </c>
      <c r="F14" s="45"/>
      <c r="G14" s="18">
        <f t="shared" si="0"/>
        <v>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15">
      <c r="A15" s="14">
        <v>6</v>
      </c>
      <c r="B15" s="14" t="s">
        <v>29</v>
      </c>
      <c r="C15" s="15" t="s">
        <v>30</v>
      </c>
      <c r="D15" s="16" t="s">
        <v>15</v>
      </c>
      <c r="E15" s="17">
        <v>2.16</v>
      </c>
      <c r="F15" s="45"/>
      <c r="G15" s="18">
        <f t="shared" si="0"/>
        <v>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15">
      <c r="A16" s="14"/>
      <c r="B16" s="14"/>
      <c r="C16" s="19" t="s">
        <v>31</v>
      </c>
      <c r="D16" s="20"/>
      <c r="E16" s="21">
        <v>2.16</v>
      </c>
      <c r="F16" s="18"/>
      <c r="G16" s="18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15">
      <c r="A17" s="14">
        <v>7</v>
      </c>
      <c r="B17" s="14" t="s">
        <v>32</v>
      </c>
      <c r="C17" s="15" t="s">
        <v>33</v>
      </c>
      <c r="D17" s="16" t="s">
        <v>15</v>
      </c>
      <c r="E17" s="17">
        <v>1.728</v>
      </c>
      <c r="F17" s="45"/>
      <c r="G17" s="18">
        <f>E17*F17</f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15">
      <c r="A18" s="14"/>
      <c r="B18" s="14"/>
      <c r="C18" s="19" t="s">
        <v>34</v>
      </c>
      <c r="D18" s="20"/>
      <c r="E18" s="21">
        <v>1.728</v>
      </c>
      <c r="F18" s="18"/>
      <c r="G18" s="1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15">
      <c r="A19" s="14">
        <v>8</v>
      </c>
      <c r="B19" s="14" t="s">
        <v>35</v>
      </c>
      <c r="C19" s="15" t="s">
        <v>36</v>
      </c>
      <c r="D19" s="16" t="s">
        <v>15</v>
      </c>
      <c r="E19" s="17">
        <v>25.692</v>
      </c>
      <c r="F19" s="45"/>
      <c r="G19" s="18">
        <f>E19*F19</f>
        <v>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15">
      <c r="A20" s="14"/>
      <c r="B20" s="14"/>
      <c r="C20" s="19" t="s">
        <v>37</v>
      </c>
      <c r="D20" s="20"/>
      <c r="E20" s="21">
        <v>25.692</v>
      </c>
      <c r="F20" s="18"/>
      <c r="G20" s="18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15">
      <c r="A21" s="14">
        <v>9</v>
      </c>
      <c r="B21" s="14" t="s">
        <v>38</v>
      </c>
      <c r="C21" s="15" t="s">
        <v>39</v>
      </c>
      <c r="D21" s="16" t="s">
        <v>28</v>
      </c>
      <c r="E21" s="17">
        <v>25</v>
      </c>
      <c r="F21" s="45"/>
      <c r="G21" s="18">
        <f>E21*F21</f>
        <v>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15">
      <c r="A22" s="22" t="s">
        <v>10</v>
      </c>
      <c r="B22" s="22" t="s">
        <v>40</v>
      </c>
      <c r="C22" s="23" t="s">
        <v>41</v>
      </c>
      <c r="D22" s="24"/>
      <c r="E22" s="25"/>
      <c r="F22" s="26"/>
      <c r="G22" s="26">
        <f>SUM(G23:G35)</f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 x14ac:dyDescent="0.15">
      <c r="A23" s="14">
        <v>12</v>
      </c>
      <c r="B23" s="14" t="s">
        <v>42</v>
      </c>
      <c r="C23" s="15" t="s">
        <v>43</v>
      </c>
      <c r="D23" s="16" t="s">
        <v>28</v>
      </c>
      <c r="E23" s="17">
        <v>24</v>
      </c>
      <c r="F23" s="45"/>
      <c r="G23" s="18">
        <f>E23*F23</f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15">
      <c r="A24" s="14"/>
      <c r="B24" s="14"/>
      <c r="C24" s="19" t="s">
        <v>44</v>
      </c>
      <c r="D24" s="20"/>
      <c r="E24" s="21">
        <v>24</v>
      </c>
      <c r="F24" s="18"/>
      <c r="G24" s="18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15">
      <c r="A25" s="14">
        <v>13</v>
      </c>
      <c r="B25" s="14" t="s">
        <v>45</v>
      </c>
      <c r="C25" s="15" t="s">
        <v>46</v>
      </c>
      <c r="D25" s="16" t="s">
        <v>15</v>
      </c>
      <c r="E25" s="17">
        <v>2.5920000000000001</v>
      </c>
      <c r="F25" s="45"/>
      <c r="G25" s="18">
        <f>E25*F25</f>
        <v>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15">
      <c r="A26" s="14"/>
      <c r="B26" s="14"/>
      <c r="C26" s="27" t="s">
        <v>47</v>
      </c>
      <c r="D26" s="28"/>
      <c r="E26" s="29"/>
      <c r="F26" s="30"/>
      <c r="G26" s="18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15">
      <c r="A27" s="14"/>
      <c r="B27" s="14"/>
      <c r="C27" s="19" t="s">
        <v>23</v>
      </c>
      <c r="D27" s="20"/>
      <c r="E27" s="21">
        <v>2.5920000000000001</v>
      </c>
      <c r="F27" s="18"/>
      <c r="G27" s="18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15">
      <c r="A28" s="14">
        <v>14</v>
      </c>
      <c r="B28" s="14" t="s">
        <v>48</v>
      </c>
      <c r="C28" s="15" t="s">
        <v>49</v>
      </c>
      <c r="D28" s="16" t="s">
        <v>50</v>
      </c>
      <c r="E28" s="17">
        <v>0.2074</v>
      </c>
      <c r="F28" s="45"/>
      <c r="G28" s="18">
        <f>E28*F28</f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15">
      <c r="A29" s="14"/>
      <c r="B29" s="14"/>
      <c r="C29" s="27" t="s">
        <v>51</v>
      </c>
      <c r="D29" s="28"/>
      <c r="E29" s="29"/>
      <c r="F29" s="30"/>
      <c r="G29" s="18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15">
      <c r="A30" s="14"/>
      <c r="B30" s="14"/>
      <c r="C30" s="19" t="s">
        <v>52</v>
      </c>
      <c r="D30" s="20"/>
      <c r="E30" s="21">
        <v>0.2074</v>
      </c>
      <c r="F30" s="18"/>
      <c r="G30" s="18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15">
      <c r="A31" s="14">
        <v>15</v>
      </c>
      <c r="B31" s="14" t="s">
        <v>53</v>
      </c>
      <c r="C31" s="15" t="s">
        <v>54</v>
      </c>
      <c r="D31" s="16" t="s">
        <v>15</v>
      </c>
      <c r="E31" s="17">
        <v>2.5</v>
      </c>
      <c r="F31" s="45"/>
      <c r="G31" s="18">
        <f t="shared" ref="G31:G32" si="1">E31*F31</f>
        <v>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15">
      <c r="A32" s="14">
        <v>16</v>
      </c>
      <c r="B32" s="14" t="s">
        <v>55</v>
      </c>
      <c r="C32" s="15" t="s">
        <v>56</v>
      </c>
      <c r="D32" s="16" t="s">
        <v>15</v>
      </c>
      <c r="E32" s="17">
        <v>3.6</v>
      </c>
      <c r="F32" s="45"/>
      <c r="G32" s="18">
        <f t="shared" si="1"/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15">
      <c r="A33" s="14"/>
      <c r="B33" s="14"/>
      <c r="C33" s="19" t="s">
        <v>57</v>
      </c>
      <c r="D33" s="20"/>
      <c r="E33" s="21">
        <v>3.6</v>
      </c>
      <c r="F33" s="18"/>
      <c r="G33" s="18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15">
      <c r="A34" s="14">
        <v>17</v>
      </c>
      <c r="B34" s="14" t="s">
        <v>58</v>
      </c>
      <c r="C34" s="15" t="s">
        <v>59</v>
      </c>
      <c r="D34" s="16" t="s">
        <v>28</v>
      </c>
      <c r="E34" s="17">
        <v>10.368</v>
      </c>
      <c r="F34" s="45"/>
      <c r="G34" s="18">
        <f>E34*F34</f>
        <v>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15">
      <c r="A35" s="14"/>
      <c r="B35" s="14"/>
      <c r="C35" s="19" t="s">
        <v>60</v>
      </c>
      <c r="D35" s="20"/>
      <c r="E35" s="21">
        <v>10.368</v>
      </c>
      <c r="F35" s="18"/>
      <c r="G35" s="18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15">
      <c r="A36" s="22" t="s">
        <v>10</v>
      </c>
      <c r="B36" s="22" t="s">
        <v>61</v>
      </c>
      <c r="C36" s="23" t="s">
        <v>62</v>
      </c>
      <c r="D36" s="24"/>
      <c r="E36" s="25"/>
      <c r="F36" s="26"/>
      <c r="G36" s="26">
        <f>SUM(G37:G42)</f>
        <v>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15">
      <c r="A37" s="14">
        <v>18</v>
      </c>
      <c r="B37" s="14" t="s">
        <v>63</v>
      </c>
      <c r="C37" s="15" t="s">
        <v>64</v>
      </c>
      <c r="D37" s="16" t="s">
        <v>28</v>
      </c>
      <c r="E37" s="17">
        <v>24</v>
      </c>
      <c r="F37" s="45"/>
      <c r="G37" s="18">
        <f>E37*F37</f>
        <v>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15">
      <c r="A38" s="14"/>
      <c r="B38" s="14"/>
      <c r="C38" s="27" t="s">
        <v>65</v>
      </c>
      <c r="D38" s="28"/>
      <c r="E38" s="29"/>
      <c r="F38" s="30"/>
      <c r="G38" s="3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15">
      <c r="A39" s="14"/>
      <c r="B39" s="14"/>
      <c r="C39" s="27" t="s">
        <v>66</v>
      </c>
      <c r="D39" s="28"/>
      <c r="E39" s="29"/>
      <c r="F39" s="30"/>
      <c r="G39" s="3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15">
      <c r="A40" s="14">
        <v>19</v>
      </c>
      <c r="B40" s="14" t="s">
        <v>67</v>
      </c>
      <c r="C40" s="15" t="s">
        <v>68</v>
      </c>
      <c r="D40" s="16" t="s">
        <v>28</v>
      </c>
      <c r="E40" s="17">
        <v>24</v>
      </c>
      <c r="F40" s="45"/>
      <c r="G40" s="18">
        <f t="shared" ref="G40:G42" si="2">E40*F40</f>
        <v>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15">
      <c r="A41" s="14">
        <v>20</v>
      </c>
      <c r="B41" s="14" t="s">
        <v>69</v>
      </c>
      <c r="C41" s="15" t="s">
        <v>70</v>
      </c>
      <c r="D41" s="16" t="s">
        <v>28</v>
      </c>
      <c r="E41" s="17">
        <v>45</v>
      </c>
      <c r="F41" s="45"/>
      <c r="G41" s="18">
        <f t="shared" si="2"/>
        <v>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15">
      <c r="A42" s="14">
        <v>21</v>
      </c>
      <c r="B42" s="14" t="s">
        <v>67</v>
      </c>
      <c r="C42" s="15" t="s">
        <v>71</v>
      </c>
      <c r="D42" s="16" t="s">
        <v>28</v>
      </c>
      <c r="E42" s="17">
        <v>45</v>
      </c>
      <c r="F42" s="45"/>
      <c r="G42" s="18">
        <f t="shared" si="2"/>
        <v>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15">
      <c r="A43" s="22" t="s">
        <v>10</v>
      </c>
      <c r="B43" s="22" t="s">
        <v>72</v>
      </c>
      <c r="C43" s="23" t="s">
        <v>73</v>
      </c>
      <c r="D43" s="24"/>
      <c r="E43" s="25"/>
      <c r="F43" s="26"/>
      <c r="G43" s="26">
        <f>SUM(G44:G46)</f>
        <v>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15">
      <c r="A44" s="14">
        <v>23</v>
      </c>
      <c r="B44" s="14" t="s">
        <v>74</v>
      </c>
      <c r="C44" s="15" t="s">
        <v>75</v>
      </c>
      <c r="D44" s="16" t="s">
        <v>28</v>
      </c>
      <c r="E44" s="17">
        <v>14</v>
      </c>
      <c r="F44" s="45"/>
      <c r="G44" s="18">
        <f>E44*F44</f>
        <v>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15">
      <c r="A45" s="14"/>
      <c r="B45" s="14"/>
      <c r="C45" s="19" t="s">
        <v>76</v>
      </c>
      <c r="D45" s="20"/>
      <c r="E45" s="21">
        <v>14</v>
      </c>
      <c r="F45" s="18"/>
      <c r="G45" s="18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15">
      <c r="A46" s="14">
        <v>24</v>
      </c>
      <c r="B46" s="14" t="s">
        <v>77</v>
      </c>
      <c r="C46" s="15" t="s">
        <v>78</v>
      </c>
      <c r="D46" s="16" t="s">
        <v>79</v>
      </c>
      <c r="E46" s="17">
        <v>10</v>
      </c>
      <c r="F46" s="45"/>
      <c r="G46" s="18">
        <f>E46*F46</f>
        <v>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15">
      <c r="A47" s="22" t="s">
        <v>10</v>
      </c>
      <c r="B47" s="22" t="s">
        <v>80</v>
      </c>
      <c r="C47" s="23" t="s">
        <v>81</v>
      </c>
      <c r="D47" s="24"/>
      <c r="E47" s="25"/>
      <c r="F47" s="26"/>
      <c r="G47" s="26">
        <f>SUM(G48:G49)</f>
        <v>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15">
      <c r="A48" s="14">
        <v>25</v>
      </c>
      <c r="B48" s="14" t="s">
        <v>82</v>
      </c>
      <c r="C48" s="15" t="s">
        <v>83</v>
      </c>
      <c r="D48" s="16" t="s">
        <v>79</v>
      </c>
      <c r="E48" s="17">
        <v>20</v>
      </c>
      <c r="F48" s="45"/>
      <c r="G48" s="18">
        <f>E48*F48</f>
        <v>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15">
      <c r="A49" s="14"/>
      <c r="B49" s="14"/>
      <c r="C49" s="19" t="s">
        <v>84</v>
      </c>
      <c r="D49" s="20"/>
      <c r="E49" s="21">
        <v>20</v>
      </c>
      <c r="F49" s="18"/>
      <c r="G49" s="18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15">
      <c r="A50" s="22" t="s">
        <v>10</v>
      </c>
      <c r="B50" s="22" t="s">
        <v>85</v>
      </c>
      <c r="C50" s="23" t="s">
        <v>86</v>
      </c>
      <c r="D50" s="24"/>
      <c r="E50" s="25"/>
      <c r="F50" s="26"/>
      <c r="G50" s="26">
        <f>SUM(G51:G55)</f>
        <v>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15">
      <c r="A51" s="14">
        <v>27</v>
      </c>
      <c r="B51" s="14" t="s">
        <v>87</v>
      </c>
      <c r="C51" s="15" t="s">
        <v>88</v>
      </c>
      <c r="D51" s="16" t="s">
        <v>50</v>
      </c>
      <c r="E51" s="17">
        <v>6.16</v>
      </c>
      <c r="F51" s="45"/>
      <c r="G51" s="18">
        <f t="shared" ref="G51:G53" si="3">E51*F51</f>
        <v>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15">
      <c r="A52" s="14">
        <v>28</v>
      </c>
      <c r="B52" s="14" t="s">
        <v>89</v>
      </c>
      <c r="C52" s="15" t="s">
        <v>90</v>
      </c>
      <c r="D52" s="16" t="s">
        <v>50</v>
      </c>
      <c r="E52" s="17">
        <v>6.16</v>
      </c>
      <c r="F52" s="45"/>
      <c r="G52" s="18">
        <f t="shared" si="3"/>
        <v>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15">
      <c r="A53" s="14">
        <v>29</v>
      </c>
      <c r="B53" s="14" t="s">
        <v>91</v>
      </c>
      <c r="C53" s="15" t="s">
        <v>92</v>
      </c>
      <c r="D53" s="16" t="s">
        <v>50</v>
      </c>
      <c r="E53" s="17">
        <v>123.2</v>
      </c>
      <c r="F53" s="45"/>
      <c r="G53" s="18">
        <f t="shared" si="3"/>
        <v>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15">
      <c r="A54" s="14"/>
      <c r="B54" s="14"/>
      <c r="C54" s="19" t="s">
        <v>93</v>
      </c>
      <c r="D54" s="20"/>
      <c r="E54" s="21">
        <v>123.2</v>
      </c>
      <c r="F54" s="18"/>
      <c r="G54" s="18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15">
      <c r="A55" s="14">
        <v>30</v>
      </c>
      <c r="B55" s="14" t="s">
        <v>94</v>
      </c>
      <c r="C55" s="15" t="s">
        <v>95</v>
      </c>
      <c r="D55" s="16" t="s">
        <v>50</v>
      </c>
      <c r="E55" s="17">
        <v>6.16</v>
      </c>
      <c r="F55" s="45"/>
      <c r="G55" s="18">
        <f>E55*F55</f>
        <v>0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15">
      <c r="A56" s="22" t="s">
        <v>10</v>
      </c>
      <c r="B56" s="22" t="s">
        <v>96</v>
      </c>
      <c r="C56" s="23" t="s">
        <v>97</v>
      </c>
      <c r="D56" s="24"/>
      <c r="E56" s="25"/>
      <c r="F56" s="26"/>
      <c r="G56" s="26">
        <f>SUM(G57:G59)</f>
        <v>0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15">
      <c r="A57" s="14">
        <v>31</v>
      </c>
      <c r="B57" s="14" t="s">
        <v>98</v>
      </c>
      <c r="C57" s="15" t="s">
        <v>99</v>
      </c>
      <c r="D57" s="16" t="s">
        <v>50</v>
      </c>
      <c r="E57" s="17">
        <v>41</v>
      </c>
      <c r="F57" s="45"/>
      <c r="G57" s="18">
        <f t="shared" ref="G57:G58" si="4">E57*F57</f>
        <v>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15">
      <c r="A58" s="14">
        <v>32</v>
      </c>
      <c r="B58" s="14" t="s">
        <v>100</v>
      </c>
      <c r="C58" s="15" t="s">
        <v>101</v>
      </c>
      <c r="D58" s="16" t="s">
        <v>50</v>
      </c>
      <c r="E58" s="17">
        <v>37.99</v>
      </c>
      <c r="F58" s="45"/>
      <c r="G58" s="18">
        <f t="shared" si="4"/>
        <v>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15">
      <c r="A59" s="14"/>
      <c r="B59" s="14"/>
      <c r="C59" s="19" t="s">
        <v>102</v>
      </c>
      <c r="D59" s="20"/>
      <c r="E59" s="21">
        <v>37.99</v>
      </c>
      <c r="F59" s="18"/>
      <c r="G59" s="18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15">
      <c r="A60" s="22" t="s">
        <v>10</v>
      </c>
      <c r="B60" s="22" t="s">
        <v>103</v>
      </c>
      <c r="C60" s="23" t="s">
        <v>104</v>
      </c>
      <c r="D60" s="24"/>
      <c r="E60" s="25"/>
      <c r="F60" s="26"/>
      <c r="G60" s="26">
        <f>SUMIF(AE61,"&lt;&gt;NOR",G61)</f>
        <v>0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15">
      <c r="A61" s="14">
        <v>33</v>
      </c>
      <c r="B61" s="14" t="s">
        <v>105</v>
      </c>
      <c r="C61" s="15" t="s">
        <v>106</v>
      </c>
      <c r="D61" s="16" t="s">
        <v>107</v>
      </c>
      <c r="E61" s="17">
        <v>1</v>
      </c>
      <c r="F61" s="45"/>
      <c r="G61" s="18">
        <f>E61*F61</f>
        <v>0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15">
      <c r="A62" s="22" t="s">
        <v>10</v>
      </c>
      <c r="B62" s="22" t="s">
        <v>108</v>
      </c>
      <c r="C62" s="23" t="s">
        <v>109</v>
      </c>
      <c r="D62" s="24"/>
      <c r="E62" s="25"/>
      <c r="F62" s="26"/>
      <c r="G62" s="26">
        <f>SUM(G63:G77)</f>
        <v>0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15">
      <c r="A63" s="14">
        <v>34</v>
      </c>
      <c r="B63" s="14" t="s">
        <v>110</v>
      </c>
      <c r="C63" s="15" t="s">
        <v>111</v>
      </c>
      <c r="D63" s="16" t="s">
        <v>79</v>
      </c>
      <c r="E63" s="17">
        <v>86.3</v>
      </c>
      <c r="F63" s="45"/>
      <c r="G63" s="18">
        <f>E63*F63</f>
        <v>0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15">
      <c r="A64" s="14"/>
      <c r="B64" s="14"/>
      <c r="C64" s="19" t="s">
        <v>112</v>
      </c>
      <c r="D64" s="20"/>
      <c r="E64" s="21">
        <v>16.8</v>
      </c>
      <c r="F64" s="18"/>
      <c r="G64" s="18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15">
      <c r="A65" s="14"/>
      <c r="B65" s="14"/>
      <c r="C65" s="19" t="s">
        <v>84</v>
      </c>
      <c r="D65" s="20"/>
      <c r="E65" s="21">
        <v>20</v>
      </c>
      <c r="F65" s="18"/>
      <c r="G65" s="18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15">
      <c r="A66" s="14"/>
      <c r="B66" s="14"/>
      <c r="C66" s="19" t="s">
        <v>113</v>
      </c>
      <c r="D66" s="20"/>
      <c r="E66" s="21">
        <v>9</v>
      </c>
      <c r="F66" s="18"/>
      <c r="G66" s="18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15">
      <c r="A67" s="14"/>
      <c r="B67" s="14"/>
      <c r="C67" s="19" t="s">
        <v>114</v>
      </c>
      <c r="D67" s="20"/>
      <c r="E67" s="21">
        <v>40.5</v>
      </c>
      <c r="F67" s="18"/>
      <c r="G67" s="18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15">
      <c r="A68" s="14">
        <v>35</v>
      </c>
      <c r="B68" s="14" t="s">
        <v>115</v>
      </c>
      <c r="C68" s="15" t="s">
        <v>116</v>
      </c>
      <c r="D68" s="16" t="s">
        <v>15</v>
      </c>
      <c r="E68" s="17">
        <v>1.2426999999999999</v>
      </c>
      <c r="F68" s="45"/>
      <c r="G68" s="18">
        <f>F68*E68</f>
        <v>0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15">
      <c r="A69" s="14"/>
      <c r="B69" s="14"/>
      <c r="C69" s="19" t="s">
        <v>117</v>
      </c>
      <c r="D69" s="20"/>
      <c r="E69" s="21">
        <v>0.2419</v>
      </c>
      <c r="F69" s="18"/>
      <c r="G69" s="18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15">
      <c r="A70" s="14"/>
      <c r="B70" s="14"/>
      <c r="C70" s="19" t="s">
        <v>118</v>
      </c>
      <c r="D70" s="20"/>
      <c r="E70" s="21">
        <v>0.17280000000000001</v>
      </c>
      <c r="F70" s="18"/>
      <c r="G70" s="18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15">
      <c r="A71" s="14"/>
      <c r="B71" s="14"/>
      <c r="C71" s="19" t="s">
        <v>119</v>
      </c>
      <c r="D71" s="20"/>
      <c r="E71" s="21">
        <v>0.1152</v>
      </c>
      <c r="F71" s="18"/>
      <c r="G71" s="18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15">
      <c r="A72" s="14"/>
      <c r="B72" s="14"/>
      <c r="C72" s="19" t="s">
        <v>120</v>
      </c>
      <c r="D72" s="20"/>
      <c r="E72" s="21">
        <v>0.12959999999999999</v>
      </c>
      <c r="F72" s="18"/>
      <c r="G72" s="18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15">
      <c r="A73" s="14"/>
      <c r="B73" s="14"/>
      <c r="C73" s="19" t="s">
        <v>121</v>
      </c>
      <c r="D73" s="20"/>
      <c r="E73" s="21">
        <v>0.58320000000000005</v>
      </c>
      <c r="F73" s="18"/>
      <c r="G73" s="18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15">
      <c r="A74" s="14">
        <v>36</v>
      </c>
      <c r="B74" s="14" t="s">
        <v>122</v>
      </c>
      <c r="C74" s="15" t="s">
        <v>123</v>
      </c>
      <c r="D74" s="16" t="s">
        <v>107</v>
      </c>
      <c r="E74" s="17">
        <v>6</v>
      </c>
      <c r="F74" s="45"/>
      <c r="G74" s="18">
        <f t="shared" ref="G74:G77" si="5">E74*F74</f>
        <v>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15">
      <c r="A75" s="14">
        <v>37</v>
      </c>
      <c r="B75" s="14" t="s">
        <v>124</v>
      </c>
      <c r="C75" s="15" t="s">
        <v>125</v>
      </c>
      <c r="D75" s="16" t="s">
        <v>15</v>
      </c>
      <c r="E75" s="17">
        <v>1.2426999999999999</v>
      </c>
      <c r="F75" s="45"/>
      <c r="G75" s="18">
        <f t="shared" si="5"/>
        <v>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15">
      <c r="A76" s="14">
        <v>38</v>
      </c>
      <c r="B76" s="14" t="s">
        <v>11</v>
      </c>
      <c r="C76" s="15" t="s">
        <v>126</v>
      </c>
      <c r="D76" s="16" t="s">
        <v>127</v>
      </c>
      <c r="E76" s="17">
        <v>1</v>
      </c>
      <c r="F76" s="45"/>
      <c r="G76" s="18">
        <f t="shared" si="5"/>
        <v>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15">
      <c r="A77" s="14">
        <v>39</v>
      </c>
      <c r="B77" s="14" t="s">
        <v>128</v>
      </c>
      <c r="C77" s="15" t="s">
        <v>129</v>
      </c>
      <c r="D77" s="16" t="s">
        <v>50</v>
      </c>
      <c r="E77" s="17">
        <v>0.88</v>
      </c>
      <c r="F77" s="45"/>
      <c r="G77" s="18">
        <f t="shared" si="5"/>
        <v>0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15">
      <c r="A78" s="22" t="s">
        <v>10</v>
      </c>
      <c r="B78" s="22" t="s">
        <v>130</v>
      </c>
      <c r="C78" s="23" t="s">
        <v>131</v>
      </c>
      <c r="D78" s="24"/>
      <c r="E78" s="25"/>
      <c r="F78" s="26"/>
      <c r="G78" s="26">
        <f>SUM(G79:G85)</f>
        <v>0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15">
      <c r="A79" s="14">
        <v>40</v>
      </c>
      <c r="B79" s="14" t="s">
        <v>132</v>
      </c>
      <c r="C79" s="15" t="s">
        <v>133</v>
      </c>
      <c r="D79" s="16" t="s">
        <v>79</v>
      </c>
      <c r="E79" s="17">
        <v>6.6</v>
      </c>
      <c r="F79" s="45"/>
      <c r="G79" s="18">
        <f t="shared" ref="G79:G85" si="6">E79*F79</f>
        <v>0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15">
      <c r="A80" s="14">
        <v>41</v>
      </c>
      <c r="B80" s="14" t="s">
        <v>134</v>
      </c>
      <c r="C80" s="15" t="s">
        <v>135</v>
      </c>
      <c r="D80" s="16" t="s">
        <v>79</v>
      </c>
      <c r="E80" s="17">
        <v>6.6</v>
      </c>
      <c r="F80" s="45"/>
      <c r="G80" s="18">
        <f t="shared" si="6"/>
        <v>0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15">
      <c r="A81" s="14">
        <v>42</v>
      </c>
      <c r="B81" s="14" t="s">
        <v>136</v>
      </c>
      <c r="C81" s="15" t="s">
        <v>137</v>
      </c>
      <c r="D81" s="16" t="s">
        <v>79</v>
      </c>
      <c r="E81" s="17">
        <v>2.8</v>
      </c>
      <c r="F81" s="45"/>
      <c r="G81" s="18">
        <f t="shared" si="6"/>
        <v>0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15">
      <c r="A82" s="14">
        <v>43</v>
      </c>
      <c r="B82" s="14" t="s">
        <v>138</v>
      </c>
      <c r="C82" s="15" t="s">
        <v>139</v>
      </c>
      <c r="D82" s="16" t="s">
        <v>107</v>
      </c>
      <c r="E82" s="17">
        <v>1</v>
      </c>
      <c r="F82" s="45"/>
      <c r="G82" s="18">
        <f t="shared" si="6"/>
        <v>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15">
      <c r="A83" s="14">
        <v>44</v>
      </c>
      <c r="B83" s="14" t="s">
        <v>140</v>
      </c>
      <c r="C83" s="15" t="s">
        <v>141</v>
      </c>
      <c r="D83" s="16" t="s">
        <v>79</v>
      </c>
      <c r="E83" s="17">
        <v>6.6</v>
      </c>
      <c r="F83" s="45"/>
      <c r="G83" s="18">
        <f t="shared" si="6"/>
        <v>0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15">
      <c r="A84" s="14">
        <v>45</v>
      </c>
      <c r="B84" s="14" t="s">
        <v>142</v>
      </c>
      <c r="C84" s="15" t="s">
        <v>143</v>
      </c>
      <c r="D84" s="16" t="s">
        <v>107</v>
      </c>
      <c r="E84" s="17">
        <v>9</v>
      </c>
      <c r="F84" s="45"/>
      <c r="G84" s="18">
        <f t="shared" si="6"/>
        <v>0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15">
      <c r="A85" s="14">
        <v>46</v>
      </c>
      <c r="B85" s="14" t="s">
        <v>144</v>
      </c>
      <c r="C85" s="15" t="s">
        <v>145</v>
      </c>
      <c r="D85" s="16" t="s">
        <v>50</v>
      </c>
      <c r="E85" s="17">
        <v>0.1</v>
      </c>
      <c r="F85" s="45"/>
      <c r="G85" s="18">
        <f t="shared" si="6"/>
        <v>0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15">
      <c r="A86" s="22" t="s">
        <v>10</v>
      </c>
      <c r="B86" s="22" t="s">
        <v>146</v>
      </c>
      <c r="C86" s="23" t="s">
        <v>147</v>
      </c>
      <c r="D86" s="24"/>
      <c r="E86" s="25"/>
      <c r="F86" s="26"/>
      <c r="G86" s="26">
        <f>SUM(G87,G89:G92)</f>
        <v>0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15">
      <c r="A87" s="14">
        <v>47</v>
      </c>
      <c r="B87" s="14" t="s">
        <v>148</v>
      </c>
      <c r="C87" s="15" t="s">
        <v>149</v>
      </c>
      <c r="D87" s="16" t="s">
        <v>28</v>
      </c>
      <c r="E87" s="17">
        <v>28.16</v>
      </c>
      <c r="F87" s="45"/>
      <c r="G87" s="18">
        <f>E87*F87</f>
        <v>0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15">
      <c r="A88" s="14"/>
      <c r="B88" s="14"/>
      <c r="C88" s="41" t="s">
        <v>150</v>
      </c>
      <c r="D88" s="37"/>
      <c r="E88" s="37"/>
      <c r="F88" s="37"/>
      <c r="G88" s="4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15">
      <c r="A89" s="14"/>
      <c r="B89" s="14"/>
      <c r="C89" s="19" t="s">
        <v>151</v>
      </c>
      <c r="D89" s="20"/>
      <c r="E89" s="21">
        <v>28.16</v>
      </c>
      <c r="F89" s="18"/>
      <c r="G89" s="18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15">
      <c r="A90" s="14">
        <v>48</v>
      </c>
      <c r="B90" s="14" t="s">
        <v>152</v>
      </c>
      <c r="C90" s="15" t="s">
        <v>153</v>
      </c>
      <c r="D90" s="16" t="s">
        <v>79</v>
      </c>
      <c r="E90" s="17">
        <v>6.6</v>
      </c>
      <c r="F90" s="45"/>
      <c r="G90" s="18">
        <f>E90*F90</f>
        <v>0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15">
      <c r="A91" s="14">
        <v>49</v>
      </c>
      <c r="B91" s="14" t="s">
        <v>154</v>
      </c>
      <c r="C91" s="15" t="s">
        <v>155</v>
      </c>
      <c r="D91" s="16" t="s">
        <v>79</v>
      </c>
      <c r="E91" s="17">
        <v>15.4</v>
      </c>
      <c r="F91" s="45"/>
      <c r="G91" s="18">
        <f>F91*E91</f>
        <v>0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15">
      <c r="A92" s="14"/>
      <c r="B92" s="14"/>
      <c r="C92" s="19" t="s">
        <v>156</v>
      </c>
      <c r="D92" s="20"/>
      <c r="E92" s="21">
        <v>15.4</v>
      </c>
      <c r="F92" s="18"/>
      <c r="G92" s="18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15">
      <c r="A93" s="22" t="s">
        <v>10</v>
      </c>
      <c r="B93" s="22" t="s">
        <v>157</v>
      </c>
      <c r="C93" s="23" t="s">
        <v>158</v>
      </c>
      <c r="D93" s="24"/>
      <c r="E93" s="25"/>
      <c r="F93" s="26"/>
      <c r="G93" s="26">
        <f>SUM(G94:G100)</f>
        <v>0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15">
      <c r="A94" s="14">
        <v>50</v>
      </c>
      <c r="B94" s="14" t="s">
        <v>159</v>
      </c>
      <c r="C94" s="15" t="s">
        <v>160</v>
      </c>
      <c r="D94" s="16" t="s">
        <v>28</v>
      </c>
      <c r="E94" s="17">
        <v>49.708799999999997</v>
      </c>
      <c r="F94" s="45"/>
      <c r="G94" s="18">
        <f>E94*F94</f>
        <v>0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15">
      <c r="A95" s="14"/>
      <c r="B95" s="14"/>
      <c r="C95" s="19" t="s">
        <v>161</v>
      </c>
      <c r="D95" s="20"/>
      <c r="E95" s="21">
        <v>9.6768000000000001</v>
      </c>
      <c r="F95" s="18"/>
      <c r="G95" s="18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15">
      <c r="A96" s="14"/>
      <c r="B96" s="14"/>
      <c r="C96" s="19" t="s">
        <v>162</v>
      </c>
      <c r="D96" s="20"/>
      <c r="E96" s="21">
        <v>6.9119999999999999</v>
      </c>
      <c r="F96" s="18"/>
      <c r="G96" s="18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15">
      <c r="A97" s="14"/>
      <c r="B97" s="14"/>
      <c r="C97" s="19" t="s">
        <v>163</v>
      </c>
      <c r="D97" s="20"/>
      <c r="E97" s="21">
        <v>4.6079999999999997</v>
      </c>
      <c r="F97" s="18"/>
      <c r="G97" s="18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15">
      <c r="A98" s="14"/>
      <c r="B98" s="14"/>
      <c r="C98" s="19" t="s">
        <v>164</v>
      </c>
      <c r="D98" s="20"/>
      <c r="E98" s="21">
        <v>5.1840000000000002</v>
      </c>
      <c r="F98" s="18"/>
      <c r="G98" s="18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15">
      <c r="A99" s="14"/>
      <c r="B99" s="14"/>
      <c r="C99" s="19" t="s">
        <v>165</v>
      </c>
      <c r="D99" s="20"/>
      <c r="E99" s="21">
        <v>23.327999999999999</v>
      </c>
      <c r="F99" s="18"/>
      <c r="G99" s="18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15">
      <c r="A100" s="14">
        <v>51</v>
      </c>
      <c r="B100" s="14" t="s">
        <v>166</v>
      </c>
      <c r="C100" s="15" t="s">
        <v>167</v>
      </c>
      <c r="D100" s="16" t="s">
        <v>28</v>
      </c>
      <c r="E100" s="17">
        <v>49.707999999999998</v>
      </c>
      <c r="F100" s="45"/>
      <c r="G100" s="18">
        <f>F100*E100</f>
        <v>0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15">
      <c r="A101" s="22" t="s">
        <v>10</v>
      </c>
      <c r="B101" s="22" t="s">
        <v>168</v>
      </c>
      <c r="C101" s="23" t="s">
        <v>169</v>
      </c>
      <c r="D101" s="24"/>
      <c r="E101" s="25"/>
      <c r="F101" s="26"/>
      <c r="G101" s="26">
        <f>SUMIF(AE102,"&lt;&gt;NOR",G102)</f>
        <v>0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15">
      <c r="A102" s="14">
        <v>57</v>
      </c>
      <c r="B102" s="14" t="s">
        <v>170</v>
      </c>
      <c r="C102" s="15" t="s">
        <v>171</v>
      </c>
      <c r="D102" s="16" t="s">
        <v>28</v>
      </c>
      <c r="E102" s="17">
        <v>25</v>
      </c>
      <c r="F102" s="45"/>
      <c r="G102" s="18">
        <f>F102*E102</f>
        <v>0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15">
      <c r="A103" s="22" t="s">
        <v>10</v>
      </c>
      <c r="B103" s="22" t="s">
        <v>172</v>
      </c>
      <c r="C103" s="23" t="s">
        <v>173</v>
      </c>
      <c r="D103" s="24"/>
      <c r="E103" s="25"/>
      <c r="F103" s="26"/>
      <c r="G103" s="26">
        <f>SUM(G104:G105)</f>
        <v>0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15">
      <c r="A104" s="14">
        <v>58</v>
      </c>
      <c r="B104" s="14" t="s">
        <v>174</v>
      </c>
      <c r="C104" s="15" t="s">
        <v>175</v>
      </c>
      <c r="D104" s="16" t="s">
        <v>127</v>
      </c>
      <c r="E104" s="17">
        <v>1</v>
      </c>
      <c r="F104" s="45"/>
      <c r="G104" s="18">
        <f t="shared" ref="G104:G105" si="7">F104*E104</f>
        <v>0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15">
      <c r="A105" s="14">
        <v>59</v>
      </c>
      <c r="B105" s="14" t="s">
        <v>176</v>
      </c>
      <c r="C105" s="15" t="s">
        <v>177</v>
      </c>
      <c r="D105" s="16" t="s">
        <v>127</v>
      </c>
      <c r="E105" s="17">
        <v>1</v>
      </c>
      <c r="F105" s="45"/>
      <c r="G105" s="18">
        <f t="shared" si="7"/>
        <v>0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15">
      <c r="A106" s="1"/>
      <c r="B106" s="32" t="s">
        <v>178</v>
      </c>
      <c r="C106" s="33" t="s">
        <v>178</v>
      </c>
      <c r="D106" s="34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15">
      <c r="A107" s="1"/>
      <c r="B107" s="32"/>
      <c r="C107" s="33"/>
      <c r="D107" s="34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15">
      <c r="A108" s="1"/>
      <c r="B108" s="32"/>
      <c r="C108" s="32"/>
      <c r="D108" s="34"/>
      <c r="E108" s="43" t="s">
        <v>179</v>
      </c>
      <c r="F108" s="44"/>
      <c r="G108" s="35">
        <f>G5+G22+G36+G43+G47+G50+G56+G60+G62+G78+G86+G93+G101+G103</f>
        <v>0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 x14ac:dyDescent="0.1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5">
    <mergeCell ref="A2:G2"/>
    <mergeCell ref="C3:G3"/>
    <mergeCell ref="C88:G88"/>
    <mergeCell ref="E108:F108"/>
    <mergeCell ref="E1:G1"/>
  </mergeCells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Venkovní přístřešek - stavba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2026-05-28T20:40:55Z</dcterms:modified>
</cp:coreProperties>
</file>